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A729B7B7-3F24-45C7-A3E9-4374E939B79D}" xr6:coauthVersionLast="46" xr6:coauthVersionMax="46" xr10:uidLastSave="{00000000-0000-0000-0000-000000000000}"/>
  <bookViews>
    <workbookView xWindow="-108" yWindow="-108" windowWidth="23256" windowHeight="12576" firstSheet="11" activeTab="18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0.12.2025." sheetId="8" r:id="rId8"/>
    <sheet name="11.12.2025." sheetId="9" r:id="rId9"/>
    <sheet name="12.12.2025." sheetId="10" r:id="rId10"/>
    <sheet name="15.12.2025." sheetId="11" r:id="rId11"/>
    <sheet name="16.12.2025." sheetId="12" r:id="rId12"/>
    <sheet name="17.12.2025." sheetId="13" r:id="rId13"/>
    <sheet name="18.12.2025." sheetId="14" r:id="rId14"/>
    <sheet name="19.12.2025." sheetId="15" r:id="rId15"/>
    <sheet name="20.12.2025" sheetId="16" r:id="rId16"/>
    <sheet name="22.12.2025." sheetId="17" r:id="rId17"/>
    <sheet name="23.12.2025." sheetId="18" r:id="rId18"/>
    <sheet name="24.12.2025." sheetId="19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9" l="1"/>
  <c r="D11" i="19" s="1"/>
  <c r="D12" i="18"/>
  <c r="D11" i="18"/>
  <c r="B39" i="17"/>
  <c r="B37" i="17"/>
  <c r="B34" i="17"/>
  <c r="B31" i="17"/>
  <c r="B28" i="17"/>
  <c r="B25" i="17"/>
  <c r="B21" i="17"/>
  <c r="B16" i="17"/>
  <c r="B13" i="17"/>
  <c r="C7" i="16"/>
  <c r="C8" i="16" s="1"/>
  <c r="C8" i="15"/>
  <c r="C9" i="15" s="1"/>
  <c r="C7" i="14"/>
  <c r="C8" i="14" s="1"/>
  <c r="C7" i="13"/>
  <c r="C8" i="13" s="1"/>
  <c r="D21" i="12"/>
  <c r="D15" i="12"/>
  <c r="D10" i="12"/>
  <c r="B38" i="17" l="1"/>
  <c r="D22" i="12"/>
  <c r="C7" i="11"/>
  <c r="C8" i="11" s="1"/>
  <c r="C54" i="10"/>
  <c r="C49" i="10"/>
  <c r="C46" i="10"/>
  <c r="C43" i="10"/>
  <c r="C39" i="10"/>
  <c r="C34" i="10"/>
  <c r="C27" i="10"/>
  <c r="C12" i="10"/>
  <c r="C7" i="9"/>
  <c r="C8" i="9" s="1"/>
  <c r="C49" i="8"/>
  <c r="C45" i="8"/>
  <c r="C48" i="8"/>
  <c r="C40" i="8"/>
  <c r="C39" i="8"/>
  <c r="C30" i="8"/>
  <c r="C9" i="8"/>
  <c r="C7" i="7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50" i="10" l="1"/>
  <c r="C55" i="10" s="1"/>
  <c r="D81" i="4"/>
  <c r="C99" i="1"/>
  <c r="C105" i="1" s="1"/>
</calcChain>
</file>

<file path=xl/sharedStrings.xml><?xml version="1.0" encoding="utf-8"?>
<sst xmlns="http://schemas.openxmlformats.org/spreadsheetml/2006/main" count="488" uniqueCount="284">
  <si>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</si>
  <si>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</si>
  <si>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</si>
  <si>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</si>
  <si>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</si>
  <si>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</si>
  <si>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</si>
  <si>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</si>
  <si>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</si>
  <si>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</si>
  <si>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</si>
  <si>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</si>
  <si>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</si>
  <si>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</si>
  <si>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</si>
  <si>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</si>
  <si>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</si>
  <si>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</si>
  <si>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</si>
  <si>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</si>
  <si>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</si>
  <si>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</si>
  <si>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</si>
  <si>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</si>
  <si>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</si>
  <si>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</si>
  <si>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</si>
  <si>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</si>
  <si>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</si>
  <si>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</si>
  <si>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</si>
  <si>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</si>
  <si>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</si>
  <si>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</si>
  <si>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</si>
  <si>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</si>
  <si>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</si>
  <si>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</si>
  <si>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</si>
  <si>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</si>
  <si>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</si>
  <si>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</si>
  <si>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</si>
  <si>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</si>
  <si>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</si>
  <si>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</si>
  <si>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</si>
  <si>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</si>
  <si>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</si>
  <si>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</si>
  <si>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</si>
  <si>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</si>
  <si>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</si>
  <si>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</si>
  <si>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</si>
  <si>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</si>
  <si>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</si>
  <si>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</si>
  <si>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</si>
  <si>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</si>
  <si>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</si>
  <si>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</si>
  <si>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</si>
  <si>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</si>
  <si>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</si>
  <si>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</si>
  <si>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</si>
  <si>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</si>
  <si>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</si>
  <si>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</si>
  <si>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</si>
  <si>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</si>
  <si>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</si>
  <si>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</si>
  <si>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</si>
  <si>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</si>
  <si>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</si>
  <si>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</si>
  <si>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</si>
  <si>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</si>
  <si>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</si>
  <si>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</si>
  <si>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</si>
  <si>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</si>
  <si>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</si>
  <si>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</si>
  <si>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</si>
  <si>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</si>
  <si>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</si>
  <si>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</si>
  <si>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</si>
  <si>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</si>
  <si>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</si>
  <si>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</si>
  <si>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</si>
  <si>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</si>
  <si>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</si>
  <si>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</si>
  <si>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</si>
  <si>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</si>
  <si>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</si>
  <si>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</si>
  <si>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</si>
  <si>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</si>
  <si>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</si>
  <si>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</si>
  <si>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</si>
  <si>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</si>
  <si>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</si>
  <si>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</si>
  <si>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</si>
  <si>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</si>
  <si>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</si>
  <si>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</si>
  <si>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</si>
  <si>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</si>
  <si>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</si>
  <si>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</si>
  <si>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</si>
  <si>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</si>
  <si>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</si>
  <si>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</si>
  <si>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</si>
  <si>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</si>
  <si>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</si>
  <si>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</si>
  <si>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</si>
  <si>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</si>
  <si>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</si>
  <si>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</si>
  <si>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</si>
  <si>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</si>
  <si>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</si>
  <si>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</si>
  <si>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</si>
  <si>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</si>
  <si>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</si>
  <si>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</si>
  <si>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</si>
  <si>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</si>
  <si>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</si>
  <si>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</si>
  <si>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</si>
  <si>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</si>
  <si>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</si>
  <si>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</si>
  <si>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</si>
  <si>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</si>
  <si>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</si>
  <si>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</si>
  <si>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</si>
  <si>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</si>
  <si>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</si>
  <si>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</si>
  <si>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</si>
  <si>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</si>
  <si>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</si>
  <si>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</si>
  <si>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</si>
  <si>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</si>
  <si>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</si>
  <si>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</si>
  <si>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</si>
  <si>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</si>
  <si>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</si>
  <si>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</si>
  <si>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</si>
  <si>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</si>
  <si>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</si>
  <si>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</si>
  <si>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</si>
  <si>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</si>
  <si>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</si>
  <si>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</si>
  <si>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</si>
  <si>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</si>
  <si>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</si>
  <si>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</si>
  <si>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</si>
  <si>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</si>
  <si>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</si>
  <si>
    <t>10.12.2025.</t>
  </si>
  <si>
    <t>1. OMT DSG 09.2025.</t>
  </si>
  <si>
    <t xml:space="preserve">TELEKOM SRBIJA </t>
  </si>
  <si>
    <t xml:space="preserve">BUS COMPUTERS </t>
  </si>
  <si>
    <t>PUTNI TROŠAK SPECIJALIZANTI 11.2025.</t>
  </si>
  <si>
    <t>UKUPNO DSG 09.2025.</t>
  </si>
  <si>
    <t>3.OTM  DSG 08.2025.</t>
  </si>
  <si>
    <t xml:space="preserve"> A1</t>
  </si>
  <si>
    <t xml:space="preserve"> APOTEKARSKA USTANOVA GALENA LAB</t>
  </si>
  <si>
    <t xml:space="preserve"> E-RECIKLAZA</t>
  </si>
  <si>
    <t>GENERALI OSIGURANJE</t>
  </si>
  <si>
    <t>INEL</t>
  </si>
  <si>
    <t xml:space="preserve"> KOMAZEC doo</t>
  </si>
  <si>
    <t>MEDICOM DOO ŠABAC</t>
  </si>
  <si>
    <t>SAMOST.PEČATOREZ.RADNJA BENČIK</t>
  </si>
  <si>
    <t xml:space="preserve"> SCHILLER</t>
  </si>
  <si>
    <t>SLUŽBENI GLASNIK</t>
  </si>
  <si>
    <t>TELEKOM SRBIJA</t>
  </si>
  <si>
    <t>TRIGLAV OSIGURANJE ADO BG</t>
  </si>
  <si>
    <t>TRIVAX VV DOO</t>
  </si>
  <si>
    <t xml:space="preserve"> VLANIX DOO  SUBOTICA</t>
  </si>
  <si>
    <t>UKUPNO DSG 08.2025.</t>
  </si>
  <si>
    <t xml:space="preserve">ELECOM SISTEM </t>
  </si>
  <si>
    <t xml:space="preserve">FEHER I OSTALI </t>
  </si>
  <si>
    <t xml:space="preserve">POŠTA SRBIJE </t>
  </si>
  <si>
    <t xml:space="preserve">JKP POGREBNO </t>
  </si>
  <si>
    <t xml:space="preserve">MED.FAKULTET BEOGRAD </t>
  </si>
  <si>
    <t xml:space="preserve">ČISTOĆA I ZELENILO </t>
  </si>
  <si>
    <t>UKUPNO DSG 07.2025.</t>
  </si>
  <si>
    <t>UKUPNO OTM DSG 09.,08.,07.2025.</t>
  </si>
  <si>
    <t>PUTNI TROŠAK SPECIJALIZANTI 11.2025.(participacija)</t>
  </si>
  <si>
    <t xml:space="preserve">KNEZ PETROL </t>
  </si>
  <si>
    <t>TOPLANA</t>
  </si>
  <si>
    <t>ZAVOD ZA JAVNO ZRDAVLJE</t>
  </si>
  <si>
    <t>4. OTM DSG 07.2025.</t>
  </si>
  <si>
    <t>5. ENERGENTI 11-2025-1 RFZO TRANSFER</t>
  </si>
  <si>
    <t xml:space="preserve">6. OSTALA PLAĆANJA </t>
  </si>
  <si>
    <t xml:space="preserve">UKUPNO </t>
  </si>
  <si>
    <t>11.12.2025.</t>
  </si>
  <si>
    <t>12.12.2025.</t>
  </si>
  <si>
    <t xml:space="preserve">1.REAGENSI </t>
  </si>
  <si>
    <t xml:space="preserve">EAST DIAGNOSTICS </t>
  </si>
  <si>
    <t xml:space="preserve">YUNYCOM </t>
  </si>
  <si>
    <t>BIOTEC MEDICAL doo</t>
  </si>
  <si>
    <t>CIS MEDICAL doo BG</t>
  </si>
  <si>
    <t>FUTURE PHARM</t>
  </si>
  <si>
    <t>LAYON DOO</t>
  </si>
  <si>
    <t>PHOENIX PHARMA DOO</t>
  </si>
  <si>
    <t xml:space="preserve">VICOR DOO </t>
  </si>
  <si>
    <t xml:space="preserve">3.STENTOVI </t>
  </si>
  <si>
    <t xml:space="preserve">HERMES PHARMA </t>
  </si>
  <si>
    <t>MEGAPHARM</t>
  </si>
  <si>
    <t>NEOMEDICA</t>
  </si>
  <si>
    <t xml:space="preserve">4.UM IMPLATANTI  </t>
  </si>
  <si>
    <t xml:space="preserve">UKUPNO IMPLATANTI </t>
  </si>
  <si>
    <t xml:space="preserve">5.HEMODIJALZA </t>
  </si>
  <si>
    <t xml:space="preserve">6.UGR.MATERIJAL ORTOPEDIJA </t>
  </si>
  <si>
    <t xml:space="preserve">UKUPNO UGR.MATERIJAL ORTOPEDIJA </t>
  </si>
  <si>
    <t xml:space="preserve">7.ENERGENTI </t>
  </si>
  <si>
    <t xml:space="preserve">EPS </t>
  </si>
  <si>
    <t xml:space="preserve">8. OSTALA PLAĆANJA </t>
  </si>
  <si>
    <t>BIROMARKET ADMINISTRATIVNI MATERIJAL ZA PROJ.RANOG OTKR.RAKA PLUĆA</t>
  </si>
  <si>
    <t xml:space="preserve">UKUPNO OSTALA PLAĆANJA </t>
  </si>
  <si>
    <t>15.12.2025.</t>
  </si>
  <si>
    <t>RFZO-JUUBILARNA</t>
  </si>
  <si>
    <t>16.12.2025.</t>
  </si>
  <si>
    <t xml:space="preserve">1. OTM  11-2025-1 -RFZO TRANSFERI </t>
  </si>
  <si>
    <t xml:space="preserve">BUS COMPUTERS DOO </t>
  </si>
  <si>
    <t xml:space="preserve">DNEVNICE URGENTNO SPISAK </t>
  </si>
  <si>
    <t xml:space="preserve">UKUPNO OTM </t>
  </si>
  <si>
    <t xml:space="preserve">2. KRV  11-2025-2 -RFZO TRANSFERI </t>
  </si>
  <si>
    <t xml:space="preserve">MAYMEDICA </t>
  </si>
  <si>
    <t>TEAMEDICAL</t>
  </si>
  <si>
    <t>DNEVNICE URGENTNO SPISAK (particip.)</t>
  </si>
  <si>
    <t>OTPREMNINE 11.2025</t>
  </si>
  <si>
    <t>AKONTACIJA 12.2025.</t>
  </si>
  <si>
    <t>17.12.2025.</t>
  </si>
  <si>
    <t>18.12.2025.</t>
  </si>
  <si>
    <t>19.12.2025.</t>
  </si>
  <si>
    <t>POVRAT ZARADE</t>
  </si>
  <si>
    <t>20.12.2025.</t>
  </si>
  <si>
    <t>22.12.2025.</t>
  </si>
  <si>
    <t xml:space="preserve">VICOR </t>
  </si>
  <si>
    <t xml:space="preserve">2.STENTOVI </t>
  </si>
  <si>
    <t xml:space="preserve">SOUL MEDICAL </t>
  </si>
  <si>
    <t xml:space="preserve">3.UM IMPLATANTI  </t>
  </si>
  <si>
    <t xml:space="preserve">4.HEMODIJALZA </t>
  </si>
  <si>
    <t xml:space="preserve">FRESENIUS MEDICAL CARE </t>
  </si>
  <si>
    <t xml:space="preserve">SOPHARMA TRADING </t>
  </si>
  <si>
    <t xml:space="preserve">5.UGR.MATERIJAL ORTOPEDIJA </t>
  </si>
  <si>
    <t xml:space="preserve">6.ENERGENTI </t>
  </si>
  <si>
    <t xml:space="preserve">CESTOR VEKS </t>
  </si>
  <si>
    <t xml:space="preserve">7.PACE MAKERI </t>
  </si>
  <si>
    <t xml:space="preserve">MEDTRONIC </t>
  </si>
  <si>
    <t xml:space="preserve">UKUPNO PACE MAKERI </t>
  </si>
  <si>
    <t xml:space="preserve">8.UM OSTALO </t>
  </si>
  <si>
    <t xml:space="preserve">UKUPNO UM OSTALO </t>
  </si>
  <si>
    <t>23.12.2025.</t>
  </si>
  <si>
    <t>1. OSTALA PLAĆANJA</t>
  </si>
  <si>
    <t>SOLIDARNA POMOC BOLEST</t>
  </si>
  <si>
    <t>SOLIDARNA POMOC NEPOGODA ELEMENTARNA</t>
  </si>
  <si>
    <t>24.12.2025.</t>
  </si>
  <si>
    <t>INEL APV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</si>
</sst>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8578-C1F3-4C44-9A59-2119CDC5B77A}">
  <dimension ref="B2:C55"/>
  <sheetViews>
    <sheetView topLeftCell="A37" workbookViewId="0">
      <selection activeCell="D59" sqref="D59"/>
    </sheetView>
  </sheetViews>
  <sheetFormatPr defaultRowHeight="14.4" x14ac:dyDescent="0.3"/>
  <cols>
    <col min="2" max="2" width="44.44140625" customWidth="1"/>
    <col min="3" max="3" width="41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220</v>
      </c>
    </row>
    <row r="5" spans="2:3" ht="16.2" thickBot="1" x14ac:dyDescent="0.35">
      <c r="B5" s="18" t="s">
        <v>104</v>
      </c>
      <c r="C5" s="19"/>
    </row>
    <row r="6" spans="2:3" x14ac:dyDescent="0.3">
      <c r="B6" s="20" t="s">
        <v>221</v>
      </c>
      <c r="C6" s="6"/>
    </row>
    <row r="7" spans="2:3" x14ac:dyDescent="0.3">
      <c r="B7" s="7" t="s">
        <v>222</v>
      </c>
      <c r="C7" s="8">
        <v>31314.82</v>
      </c>
    </row>
    <row r="8" spans="2:3" x14ac:dyDescent="0.3">
      <c r="B8" s="7" t="s">
        <v>107</v>
      </c>
      <c r="C8" s="8">
        <v>193602</v>
      </c>
    </row>
    <row r="9" spans="2:3" x14ac:dyDescent="0.3">
      <c r="B9" s="7" t="s">
        <v>35</v>
      </c>
      <c r="C9" s="8">
        <v>2706020.4</v>
      </c>
    </row>
    <row r="10" spans="2:3" x14ac:dyDescent="0.3">
      <c r="B10" s="7" t="s">
        <v>10</v>
      </c>
      <c r="C10" s="8">
        <v>39468</v>
      </c>
    </row>
    <row r="11" spans="2:3" x14ac:dyDescent="0.3">
      <c r="B11" s="7" t="s">
        <v>223</v>
      </c>
      <c r="C11" s="8">
        <v>518160</v>
      </c>
    </row>
    <row r="12" spans="2:3" ht="15" thickBot="1" x14ac:dyDescent="0.35">
      <c r="B12" s="9" t="s">
        <v>11</v>
      </c>
      <c r="C12" s="10">
        <f>SUM(C7:C11)</f>
        <v>3488565.2199999997</v>
      </c>
    </row>
    <row r="13" spans="2:3" x14ac:dyDescent="0.3">
      <c r="B13" s="5" t="s">
        <v>113</v>
      </c>
      <c r="C13" s="6"/>
    </row>
    <row r="14" spans="2:3" x14ac:dyDescent="0.3">
      <c r="B14" s="7" t="s">
        <v>4</v>
      </c>
      <c r="C14" s="8">
        <v>33722.1</v>
      </c>
    </row>
    <row r="15" spans="2:3" x14ac:dyDescent="0.3">
      <c r="B15" s="7" t="s">
        <v>70</v>
      </c>
      <c r="C15" s="8">
        <v>16473.599999999999</v>
      </c>
    </row>
    <row r="16" spans="2:3" x14ac:dyDescent="0.3">
      <c r="B16" s="7" t="s">
        <v>224</v>
      </c>
      <c r="C16" s="8">
        <v>10010</v>
      </c>
    </row>
    <row r="17" spans="2:3" x14ac:dyDescent="0.3">
      <c r="B17" s="7" t="s">
        <v>225</v>
      </c>
      <c r="C17" s="8">
        <v>72050</v>
      </c>
    </row>
    <row r="18" spans="2:3" x14ac:dyDescent="0.3">
      <c r="B18" s="7" t="s">
        <v>115</v>
      </c>
      <c r="C18" s="8">
        <v>101712</v>
      </c>
    </row>
    <row r="19" spans="2:3" x14ac:dyDescent="0.3">
      <c r="B19" s="7" t="s">
        <v>226</v>
      </c>
      <c r="C19" s="8">
        <v>1164.24</v>
      </c>
    </row>
    <row r="20" spans="2:3" x14ac:dyDescent="0.3">
      <c r="B20" s="7" t="s">
        <v>65</v>
      </c>
      <c r="C20" s="8">
        <v>105600</v>
      </c>
    </row>
    <row r="21" spans="2:3" x14ac:dyDescent="0.3">
      <c r="B21" s="7" t="s">
        <v>227</v>
      </c>
      <c r="C21" s="8">
        <v>124740</v>
      </c>
    </row>
    <row r="22" spans="2:3" x14ac:dyDescent="0.3">
      <c r="B22" s="7" t="s">
        <v>35</v>
      </c>
      <c r="C22" s="8">
        <v>176700</v>
      </c>
    </row>
    <row r="23" spans="2:3" x14ac:dyDescent="0.3">
      <c r="B23" s="7" t="s">
        <v>60</v>
      </c>
      <c r="C23" s="8">
        <v>39600</v>
      </c>
    </row>
    <row r="24" spans="2:3" x14ac:dyDescent="0.3">
      <c r="B24" s="7" t="s">
        <v>228</v>
      </c>
      <c r="C24" s="8">
        <v>91585.8</v>
      </c>
    </row>
    <row r="25" spans="2:3" x14ac:dyDescent="0.3">
      <c r="B25" s="7" t="s">
        <v>154</v>
      </c>
      <c r="C25" s="8">
        <v>757884</v>
      </c>
    </row>
    <row r="26" spans="2:3" x14ac:dyDescent="0.3">
      <c r="B26" s="7" t="s">
        <v>229</v>
      </c>
      <c r="C26" s="8">
        <v>22990</v>
      </c>
    </row>
    <row r="27" spans="2:3" ht="15" thickBot="1" x14ac:dyDescent="0.35">
      <c r="B27" s="9" t="s">
        <v>73</v>
      </c>
      <c r="C27" s="10">
        <f>SUM(C14:C26)</f>
        <v>1554231.74</v>
      </c>
    </row>
    <row r="28" spans="2:3" x14ac:dyDescent="0.3">
      <c r="B28" s="5" t="s">
        <v>230</v>
      </c>
      <c r="C28" s="6"/>
    </row>
    <row r="29" spans="2:3" x14ac:dyDescent="0.3">
      <c r="B29" s="7" t="s">
        <v>231</v>
      </c>
      <c r="C29" s="8">
        <v>209000</v>
      </c>
    </row>
    <row r="30" spans="2:3" x14ac:dyDescent="0.3">
      <c r="B30" s="7" t="s">
        <v>35</v>
      </c>
      <c r="C30" s="8">
        <v>242000</v>
      </c>
    </row>
    <row r="31" spans="2:3" x14ac:dyDescent="0.3">
      <c r="B31" s="7" t="s">
        <v>232</v>
      </c>
      <c r="C31" s="8">
        <v>264000</v>
      </c>
    </row>
    <row r="32" spans="2:3" x14ac:dyDescent="0.3">
      <c r="B32" s="7" t="s">
        <v>233</v>
      </c>
      <c r="C32" s="8">
        <v>209000</v>
      </c>
    </row>
    <row r="33" spans="2:3" x14ac:dyDescent="0.3">
      <c r="B33" s="7" t="s">
        <v>229</v>
      </c>
      <c r="C33" s="8">
        <v>167200</v>
      </c>
    </row>
    <row r="34" spans="2:3" ht="15" thickBot="1" x14ac:dyDescent="0.35">
      <c r="B34" s="9" t="s">
        <v>132</v>
      </c>
      <c r="C34" s="10">
        <f>SUM(C29:C33)</f>
        <v>1091200</v>
      </c>
    </row>
    <row r="35" spans="2:3" x14ac:dyDescent="0.3">
      <c r="B35" s="5" t="s">
        <v>234</v>
      </c>
      <c r="C35" s="6"/>
    </row>
    <row r="36" spans="2:3" x14ac:dyDescent="0.3">
      <c r="B36" s="7" t="s">
        <v>35</v>
      </c>
      <c r="C36" s="8">
        <v>294705</v>
      </c>
    </row>
    <row r="37" spans="2:3" x14ac:dyDescent="0.3">
      <c r="B37" s="7" t="s">
        <v>108</v>
      </c>
      <c r="C37" s="8">
        <v>417091.95</v>
      </c>
    </row>
    <row r="38" spans="2:3" x14ac:dyDescent="0.3">
      <c r="B38" s="7" t="s">
        <v>155</v>
      </c>
      <c r="C38" s="8">
        <v>291720</v>
      </c>
    </row>
    <row r="39" spans="2:3" ht="15" thickBot="1" x14ac:dyDescent="0.35">
      <c r="B39" s="9" t="s">
        <v>235</v>
      </c>
      <c r="C39" s="10">
        <f>SUM(C36:C38)</f>
        <v>1003516.95</v>
      </c>
    </row>
    <row r="40" spans="2:3" x14ac:dyDescent="0.3">
      <c r="B40" s="5" t="s">
        <v>236</v>
      </c>
      <c r="C40" s="6"/>
    </row>
    <row r="41" spans="2:3" x14ac:dyDescent="0.3">
      <c r="B41" s="7" t="s">
        <v>35</v>
      </c>
      <c r="C41" s="8">
        <v>3017257.1</v>
      </c>
    </row>
    <row r="42" spans="2:3" x14ac:dyDescent="0.3">
      <c r="B42" s="7" t="s">
        <v>81</v>
      </c>
      <c r="C42" s="8">
        <v>233376</v>
      </c>
    </row>
    <row r="43" spans="2:3" ht="15" thickBot="1" x14ac:dyDescent="0.35">
      <c r="B43" s="9" t="s">
        <v>143</v>
      </c>
      <c r="C43" s="10">
        <f>SUM(C41:C42)</f>
        <v>3250633.1</v>
      </c>
    </row>
    <row r="44" spans="2:3" x14ac:dyDescent="0.3">
      <c r="B44" s="5" t="s">
        <v>237</v>
      </c>
      <c r="C44" s="6"/>
    </row>
    <row r="45" spans="2:3" x14ac:dyDescent="0.3">
      <c r="B45" s="7" t="s">
        <v>139</v>
      </c>
      <c r="C45" s="8">
        <v>1204643</v>
      </c>
    </row>
    <row r="46" spans="2:3" ht="15" thickBot="1" x14ac:dyDescent="0.35">
      <c r="B46" s="9" t="s">
        <v>238</v>
      </c>
      <c r="C46" s="10">
        <f>SUM(C45:C45)</f>
        <v>1204643</v>
      </c>
    </row>
    <row r="47" spans="2:3" x14ac:dyDescent="0.3">
      <c r="B47" s="5" t="s">
        <v>239</v>
      </c>
      <c r="C47" s="6"/>
    </row>
    <row r="48" spans="2:3" x14ac:dyDescent="0.3">
      <c r="B48" s="7" t="s">
        <v>240</v>
      </c>
      <c r="C48" s="8">
        <v>3865392.58</v>
      </c>
    </row>
    <row r="49" spans="2:3" ht="15" thickBot="1" x14ac:dyDescent="0.35">
      <c r="B49" s="9" t="s">
        <v>76</v>
      </c>
      <c r="C49" s="10">
        <f>SUM(C48:C48)</f>
        <v>3865392.58</v>
      </c>
    </row>
    <row r="50" spans="2:3" ht="16.2" thickBot="1" x14ac:dyDescent="0.35">
      <c r="B50" s="17" t="s">
        <v>144</v>
      </c>
      <c r="C50" s="15">
        <f>SUM(C49,C46,C43,C39,C34,C27,C12)</f>
        <v>15458182.59</v>
      </c>
    </row>
    <row r="51" spans="2:3" x14ac:dyDescent="0.3">
      <c r="B51" s="11" t="s">
        <v>241</v>
      </c>
      <c r="C51" s="6"/>
    </row>
    <row r="52" spans="2:3" x14ac:dyDescent="0.3">
      <c r="B52" s="12" t="s">
        <v>242</v>
      </c>
      <c r="C52" s="8">
        <v>99960</v>
      </c>
    </row>
    <row r="53" spans="2:3" x14ac:dyDescent="0.3">
      <c r="B53" s="12" t="s">
        <v>101</v>
      </c>
      <c r="C53" s="8">
        <v>6</v>
      </c>
    </row>
    <row r="54" spans="2:3" ht="15" thickBot="1" x14ac:dyDescent="0.35">
      <c r="B54" s="13" t="s">
        <v>243</v>
      </c>
      <c r="C54" s="10">
        <f>SUM(C52:C53)</f>
        <v>99966</v>
      </c>
    </row>
    <row r="55" spans="2:3" ht="16.2" thickBot="1" x14ac:dyDescent="0.35">
      <c r="B55" s="17" t="s">
        <v>218</v>
      </c>
      <c r="C55" s="15">
        <f>SUM(C54,C50)</f>
        <v>15558148.59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31D3-DB77-4CB8-B0D5-9B4C695765B4}">
  <dimension ref="B2:C8"/>
  <sheetViews>
    <sheetView workbookViewId="0">
      <selection activeCell="B7" sqref="B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244</v>
      </c>
    </row>
    <row r="5" spans="2:3" x14ac:dyDescent="0.3">
      <c r="B5" s="5" t="s">
        <v>98</v>
      </c>
      <c r="C5" s="6"/>
    </row>
    <row r="6" spans="2:3" x14ac:dyDescent="0.3">
      <c r="B6" s="7" t="s">
        <v>245</v>
      </c>
      <c r="C6" s="8">
        <v>4891296</v>
      </c>
    </row>
    <row r="7" spans="2:3" ht="15" thickBot="1" x14ac:dyDescent="0.35">
      <c r="B7" s="9" t="s">
        <v>102</v>
      </c>
      <c r="C7" s="10">
        <f>SUM(C6:C6)</f>
        <v>4891296</v>
      </c>
    </row>
    <row r="8" spans="2:3" ht="16.2" thickBot="1" x14ac:dyDescent="0.35">
      <c r="B8" s="17" t="s">
        <v>95</v>
      </c>
      <c r="C8" s="15">
        <f>SUM(C7)</f>
        <v>4891296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4CF-0D01-4BF1-8875-81ACE94FEB25}">
  <dimension ref="C4:D2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246</v>
      </c>
    </row>
    <row r="7" spans="3:4" x14ac:dyDescent="0.3">
      <c r="C7" s="5" t="s">
        <v>247</v>
      </c>
      <c r="D7" s="6"/>
    </row>
    <row r="8" spans="3:4" x14ac:dyDescent="0.3">
      <c r="C8" s="7" t="s">
        <v>248</v>
      </c>
      <c r="D8" s="8">
        <v>477874.57</v>
      </c>
    </row>
    <row r="9" spans="3:4" x14ac:dyDescent="0.3">
      <c r="C9" s="7" t="s">
        <v>249</v>
      </c>
      <c r="D9" s="8">
        <v>100000</v>
      </c>
    </row>
    <row r="10" spans="3:4" ht="15" thickBot="1" x14ac:dyDescent="0.35">
      <c r="C10" s="9" t="s">
        <v>250</v>
      </c>
      <c r="D10" s="10">
        <f>SUM(D8:D9)</f>
        <v>577874.57000000007</v>
      </c>
    </row>
    <row r="11" spans="3:4" x14ac:dyDescent="0.3">
      <c r="C11" s="5" t="s">
        <v>251</v>
      </c>
      <c r="D11" s="6"/>
    </row>
    <row r="12" spans="3:4" x14ac:dyDescent="0.3">
      <c r="C12" s="7" t="s">
        <v>87</v>
      </c>
      <c r="D12" s="8">
        <v>234360</v>
      </c>
    </row>
    <row r="13" spans="3:4" x14ac:dyDescent="0.3">
      <c r="C13" s="7" t="s">
        <v>252</v>
      </c>
      <c r="D13" s="8">
        <v>723624</v>
      </c>
    </row>
    <row r="14" spans="3:4" x14ac:dyDescent="0.3">
      <c r="C14" s="7" t="s">
        <v>253</v>
      </c>
      <c r="D14" s="8">
        <v>227280</v>
      </c>
    </row>
    <row r="15" spans="3:4" ht="15" thickBot="1" x14ac:dyDescent="0.35">
      <c r="C15" s="9" t="s">
        <v>90</v>
      </c>
      <c r="D15" s="10">
        <f>SUM(D12:D14)</f>
        <v>1185264</v>
      </c>
    </row>
    <row r="16" spans="3:4" x14ac:dyDescent="0.3">
      <c r="C16" s="5" t="s">
        <v>92</v>
      </c>
      <c r="D16" s="6"/>
    </row>
    <row r="17" spans="3:4" x14ac:dyDescent="0.3">
      <c r="C17" s="7" t="s">
        <v>254</v>
      </c>
      <c r="D17" s="16">
        <v>25060</v>
      </c>
    </row>
    <row r="18" spans="3:4" x14ac:dyDescent="0.3">
      <c r="C18" s="7" t="s">
        <v>101</v>
      </c>
      <c r="D18" s="16">
        <v>882.91</v>
      </c>
    </row>
    <row r="19" spans="3:4" x14ac:dyDescent="0.3">
      <c r="C19" s="7" t="s">
        <v>255</v>
      </c>
      <c r="D19" s="16">
        <v>1598995.5</v>
      </c>
    </row>
    <row r="20" spans="3:4" x14ac:dyDescent="0.3">
      <c r="C20" s="7" t="s">
        <v>256</v>
      </c>
      <c r="D20" s="16">
        <v>99708233.370000005</v>
      </c>
    </row>
    <row r="21" spans="3:4" ht="15" thickBot="1" x14ac:dyDescent="0.35">
      <c r="C21" s="9" t="s">
        <v>94</v>
      </c>
      <c r="D21" s="10">
        <f>SUM(D17:D20)</f>
        <v>101333171.78</v>
      </c>
    </row>
    <row r="22" spans="3:4" ht="16.2" thickBot="1" x14ac:dyDescent="0.35">
      <c r="C22" s="17" t="s">
        <v>95</v>
      </c>
      <c r="D22" s="15">
        <f>SUM(D21+D15+D10)</f>
        <v>103096310.34999999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A494-3176-41D7-ACA1-4309C5CFC6F2}">
  <dimension ref="B2:C8"/>
  <sheetViews>
    <sheetView workbookViewId="0">
      <selection activeCell="B23" sqref="B23:B24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257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80998.97</v>
      </c>
    </row>
    <row r="7" spans="2:3" ht="15" thickBot="1" x14ac:dyDescent="0.35">
      <c r="B7" s="9" t="s">
        <v>102</v>
      </c>
      <c r="C7" s="10">
        <f>SUM(C6:C6)</f>
        <v>80998.97</v>
      </c>
    </row>
    <row r="8" spans="2:3" ht="16.2" thickBot="1" x14ac:dyDescent="0.35">
      <c r="B8" s="17" t="s">
        <v>95</v>
      </c>
      <c r="C8" s="15">
        <f>SUM(C7)</f>
        <v>80998.97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F427-D2FC-4C4E-AC38-BFECDE53F7AD}">
  <dimension ref="B2:C8"/>
  <sheetViews>
    <sheetView workbookViewId="0">
      <selection activeCell="B26" sqref="B2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258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12</v>
      </c>
    </row>
    <row r="7" spans="2:3" ht="15" thickBot="1" x14ac:dyDescent="0.35">
      <c r="B7" s="9" t="s">
        <v>102</v>
      </c>
      <c r="C7" s="10">
        <f>SUM(C6:C6)</f>
        <v>12</v>
      </c>
    </row>
    <row r="8" spans="2:3" ht="16.2" thickBot="1" x14ac:dyDescent="0.35">
      <c r="B8" s="17" t="s">
        <v>95</v>
      </c>
      <c r="C8" s="15">
        <f>SUM(C7)</f>
        <v>12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AFDC9-16DE-402B-B23E-2F7D75767AEC}">
  <dimension ref="B2:C9"/>
  <sheetViews>
    <sheetView workbookViewId="0">
      <selection activeCell="D19" sqref="D19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119.02</v>
      </c>
    </row>
    <row r="7" spans="2:3" x14ac:dyDescent="0.3">
      <c r="B7" s="7" t="s">
        <v>260</v>
      </c>
      <c r="C7" s="8">
        <v>15022.85</v>
      </c>
    </row>
    <row r="8" spans="2:3" ht="15" thickBot="1" x14ac:dyDescent="0.35">
      <c r="B8" s="9" t="s">
        <v>102</v>
      </c>
      <c r="C8" s="10">
        <f>SUM(C6:C7)</f>
        <v>15141.87</v>
      </c>
    </row>
    <row r="9" spans="2:3" ht="16.2" thickBot="1" x14ac:dyDescent="0.35">
      <c r="B9" s="17" t="s">
        <v>95</v>
      </c>
      <c r="C9" s="15">
        <f>SUM(C8)</f>
        <v>15141.87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36E4F-24D2-48AC-8415-56C74640DACC}">
  <dimension ref="B2:C8"/>
  <sheetViews>
    <sheetView workbookViewId="0">
      <selection activeCell="C17" sqref="C1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261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40.85</v>
      </c>
    </row>
    <row r="7" spans="2:3" ht="15" thickBot="1" x14ac:dyDescent="0.35">
      <c r="B7" s="9" t="s">
        <v>102</v>
      </c>
      <c r="C7" s="10">
        <f>SUM(C6:C6)</f>
        <v>40.85</v>
      </c>
    </row>
    <row r="8" spans="2:3" ht="16.2" thickBot="1" x14ac:dyDescent="0.35">
      <c r="B8" s="17" t="s">
        <v>95</v>
      </c>
      <c r="C8" s="15">
        <f>SUM(C7)</f>
        <v>40.85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D4E2B-7700-4E39-B145-2ABA45B81D5B}">
  <dimension ref="A2:B39"/>
  <sheetViews>
    <sheetView topLeftCell="A19" workbookViewId="0">
      <selection activeCell="F42" sqref="F42"/>
    </sheetView>
  </sheetViews>
  <sheetFormatPr defaultRowHeight="14.4" x14ac:dyDescent="0.3"/>
  <cols>
    <col min="1" max="1" width="51.109375" customWidth="1"/>
    <col min="2" max="2" width="36.6640625" customWidth="1"/>
  </cols>
  <sheetData>
    <row r="2" spans="1:2" ht="15" thickBot="1" x14ac:dyDescent="0.35"/>
    <row r="3" spans="1:2" ht="15.6" x14ac:dyDescent="0.3">
      <c r="A3" s="1" t="s">
        <v>0</v>
      </c>
      <c r="B3" s="2"/>
    </row>
    <row r="4" spans="1:2" ht="16.2" thickBot="1" x14ac:dyDescent="0.35">
      <c r="A4" s="3" t="s">
        <v>1</v>
      </c>
      <c r="B4" s="4" t="s">
        <v>262</v>
      </c>
    </row>
    <row r="5" spans="1:2" ht="16.2" thickBot="1" x14ac:dyDescent="0.35">
      <c r="A5" s="18" t="s">
        <v>104</v>
      </c>
      <c r="B5" s="19"/>
    </row>
    <row r="6" spans="1:2" x14ac:dyDescent="0.3">
      <c r="A6" s="20" t="s">
        <v>221</v>
      </c>
      <c r="B6" s="6"/>
    </row>
    <row r="7" spans="1:2" x14ac:dyDescent="0.3">
      <c r="A7" s="7" t="s">
        <v>263</v>
      </c>
      <c r="B7" s="8">
        <v>661296</v>
      </c>
    </row>
    <row r="8" spans="1:2" x14ac:dyDescent="0.3">
      <c r="A8" s="7" t="s">
        <v>110</v>
      </c>
      <c r="B8" s="8">
        <v>1951800</v>
      </c>
    </row>
    <row r="9" spans="1:2" x14ac:dyDescent="0.3">
      <c r="A9" s="7" t="s">
        <v>10</v>
      </c>
      <c r="B9" s="8">
        <v>45575.11</v>
      </c>
    </row>
    <row r="10" spans="1:2" x14ac:dyDescent="0.3">
      <c r="A10" s="7" t="s">
        <v>89</v>
      </c>
      <c r="B10" s="8">
        <v>6273620.4000000004</v>
      </c>
    </row>
    <row r="11" spans="1:2" x14ac:dyDescent="0.3">
      <c r="A11" s="7" t="s">
        <v>107</v>
      </c>
      <c r="B11" s="8">
        <v>95041.44</v>
      </c>
    </row>
    <row r="12" spans="1:2" x14ac:dyDescent="0.3">
      <c r="A12" s="7" t="s">
        <v>108</v>
      </c>
      <c r="B12" s="8">
        <v>659395.23</v>
      </c>
    </row>
    <row r="13" spans="1:2" ht="15" thickBot="1" x14ac:dyDescent="0.35">
      <c r="A13" s="9" t="s">
        <v>11</v>
      </c>
      <c r="B13" s="10">
        <f>SUM(B7:B12)</f>
        <v>9686728.1799999997</v>
      </c>
    </row>
    <row r="14" spans="1:2" x14ac:dyDescent="0.3">
      <c r="A14" s="5" t="s">
        <v>264</v>
      </c>
      <c r="B14" s="6"/>
    </row>
    <row r="15" spans="1:2" x14ac:dyDescent="0.3">
      <c r="A15" s="7" t="s">
        <v>265</v>
      </c>
      <c r="B15" s="8">
        <v>125400</v>
      </c>
    </row>
    <row r="16" spans="1:2" ht="15" thickBot="1" x14ac:dyDescent="0.35">
      <c r="A16" s="9" t="s">
        <v>132</v>
      </c>
      <c r="B16" s="10">
        <f>SUM(B15:B15)</f>
        <v>125400</v>
      </c>
    </row>
    <row r="17" spans="1:2" x14ac:dyDescent="0.3">
      <c r="A17" s="5" t="s">
        <v>266</v>
      </c>
      <c r="B17" s="6"/>
    </row>
    <row r="18" spans="1:2" x14ac:dyDescent="0.3">
      <c r="A18" s="7" t="s">
        <v>35</v>
      </c>
      <c r="B18" s="8">
        <v>1067418</v>
      </c>
    </row>
    <row r="19" spans="1:2" x14ac:dyDescent="0.3">
      <c r="A19" s="7" t="s">
        <v>108</v>
      </c>
      <c r="B19" s="8">
        <v>1052478.8999999999</v>
      </c>
    </row>
    <row r="20" spans="1:2" x14ac:dyDescent="0.3">
      <c r="A20" s="7" t="s">
        <v>155</v>
      </c>
      <c r="B20" s="8">
        <v>244860</v>
      </c>
    </row>
    <row r="21" spans="1:2" ht="15" thickBot="1" x14ac:dyDescent="0.35">
      <c r="A21" s="9" t="s">
        <v>235</v>
      </c>
      <c r="B21" s="10">
        <f>SUM(B18:B20)</f>
        <v>2364756.9</v>
      </c>
    </row>
    <row r="22" spans="1:2" x14ac:dyDescent="0.3">
      <c r="A22" s="5" t="s">
        <v>267</v>
      </c>
      <c r="B22" s="6"/>
    </row>
    <row r="23" spans="1:2" x14ac:dyDescent="0.3">
      <c r="A23" s="7" t="s">
        <v>268</v>
      </c>
      <c r="B23" s="8">
        <v>1141580</v>
      </c>
    </row>
    <row r="24" spans="1:2" x14ac:dyDescent="0.3">
      <c r="A24" s="7" t="s">
        <v>269</v>
      </c>
      <c r="B24" s="8">
        <v>121242</v>
      </c>
    </row>
    <row r="25" spans="1:2" ht="15" thickBot="1" x14ac:dyDescent="0.35">
      <c r="A25" s="9" t="s">
        <v>143</v>
      </c>
      <c r="B25" s="10">
        <f>SUM(B23:B24)</f>
        <v>1262822</v>
      </c>
    </row>
    <row r="26" spans="1:2" x14ac:dyDescent="0.3">
      <c r="A26" s="5" t="s">
        <v>270</v>
      </c>
      <c r="B26" s="6"/>
    </row>
    <row r="27" spans="1:2" x14ac:dyDescent="0.3">
      <c r="A27" s="7" t="s">
        <v>139</v>
      </c>
      <c r="B27" s="8">
        <v>253990</v>
      </c>
    </row>
    <row r="28" spans="1:2" ht="15" thickBot="1" x14ac:dyDescent="0.35">
      <c r="A28" s="9" t="s">
        <v>238</v>
      </c>
      <c r="B28" s="10">
        <f>SUM(B27:B27)</f>
        <v>253990</v>
      </c>
    </row>
    <row r="29" spans="1:2" x14ac:dyDescent="0.3">
      <c r="A29" s="5" t="s">
        <v>271</v>
      </c>
      <c r="B29" s="6"/>
    </row>
    <row r="30" spans="1:2" x14ac:dyDescent="0.3">
      <c r="A30" s="7" t="s">
        <v>272</v>
      </c>
      <c r="B30" s="8">
        <v>2421037.0099999998</v>
      </c>
    </row>
    <row r="31" spans="1:2" ht="15" thickBot="1" x14ac:dyDescent="0.35">
      <c r="A31" s="9" t="s">
        <v>76</v>
      </c>
      <c r="B31" s="10">
        <f>SUM(B30:B30)</f>
        <v>2421037.0099999998</v>
      </c>
    </row>
    <row r="32" spans="1:2" x14ac:dyDescent="0.3">
      <c r="A32" s="5" t="s">
        <v>273</v>
      </c>
      <c r="B32" s="6"/>
    </row>
    <row r="33" spans="1:2" x14ac:dyDescent="0.3">
      <c r="A33" s="7" t="s">
        <v>274</v>
      </c>
      <c r="B33" s="8">
        <v>3762055</v>
      </c>
    </row>
    <row r="34" spans="1:2" ht="15" thickBot="1" x14ac:dyDescent="0.35">
      <c r="A34" s="9" t="s">
        <v>275</v>
      </c>
      <c r="B34" s="10">
        <f>SUM(B33:B33)</f>
        <v>3762055</v>
      </c>
    </row>
    <row r="35" spans="1:2" x14ac:dyDescent="0.3">
      <c r="A35" s="5" t="s">
        <v>276</v>
      </c>
      <c r="B35" s="6"/>
    </row>
    <row r="36" spans="1:2" x14ac:dyDescent="0.3">
      <c r="A36" s="7" t="s">
        <v>4</v>
      </c>
      <c r="B36" s="8">
        <v>123117.5</v>
      </c>
    </row>
    <row r="37" spans="1:2" ht="15" thickBot="1" x14ac:dyDescent="0.35">
      <c r="A37" s="9" t="s">
        <v>277</v>
      </c>
      <c r="B37" s="10">
        <f>SUM(B36:B36)</f>
        <v>123117.5</v>
      </c>
    </row>
    <row r="38" spans="1:2" ht="16.2" thickBot="1" x14ac:dyDescent="0.35">
      <c r="A38" s="17" t="s">
        <v>144</v>
      </c>
      <c r="B38" s="15">
        <f>SUM(B37,B34,B31,B28,B25,B21,B16,B13)</f>
        <v>19999906.59</v>
      </c>
    </row>
    <row r="39" spans="1:2" ht="16.2" thickBot="1" x14ac:dyDescent="0.35">
      <c r="A39" s="17" t="s">
        <v>218</v>
      </c>
      <c r="B39" s="15">
        <f>SUM(B38)</f>
        <v>19999906.59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AFE62-BFE0-4774-8515-60CA6C34CE4A}">
  <dimension ref="C4:D1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278</v>
      </c>
    </row>
    <row r="7" spans="3:4" x14ac:dyDescent="0.3">
      <c r="C7" s="5" t="s">
        <v>279</v>
      </c>
      <c r="D7" s="6"/>
    </row>
    <row r="8" spans="3:4" x14ac:dyDescent="0.3">
      <c r="C8" s="7" t="s">
        <v>280</v>
      </c>
      <c r="D8" s="16">
        <v>229178.33</v>
      </c>
    </row>
    <row r="9" spans="3:4" x14ac:dyDescent="0.3">
      <c r="C9" s="7" t="s">
        <v>101</v>
      </c>
      <c r="D9" s="16">
        <v>12</v>
      </c>
    </row>
    <row r="10" spans="3:4" x14ac:dyDescent="0.3">
      <c r="C10" s="7" t="s">
        <v>281</v>
      </c>
      <c r="D10" s="16">
        <v>109147</v>
      </c>
    </row>
    <row r="11" spans="3:4" ht="15" thickBot="1" x14ac:dyDescent="0.35">
      <c r="C11" s="9" t="s">
        <v>94</v>
      </c>
      <c r="D11" s="10">
        <f>SUM(D8:D10)</f>
        <v>338337.32999999996</v>
      </c>
    </row>
    <row r="12" spans="3:4" ht="16.2" thickBot="1" x14ac:dyDescent="0.35">
      <c r="C12" s="17" t="s">
        <v>95</v>
      </c>
      <c r="D12" s="15">
        <f>SUM(D11)</f>
        <v>338337.32999999996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06AFB-021F-433C-9088-2C2AB89066A5}">
  <dimension ref="C4:D11"/>
  <sheetViews>
    <sheetView tabSelected="1" workbookViewId="0">
      <selection activeCell="E18" sqref="E18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282</v>
      </c>
    </row>
    <row r="7" spans="3:4" x14ac:dyDescent="0.3">
      <c r="C7" s="5" t="s">
        <v>279</v>
      </c>
      <c r="D7" s="6"/>
    </row>
    <row r="8" spans="3:4" x14ac:dyDescent="0.3">
      <c r="C8" s="7" t="s">
        <v>283</v>
      </c>
      <c r="D8" s="16">
        <v>1036476</v>
      </c>
    </row>
    <row r="9" spans="3:4" x14ac:dyDescent="0.3">
      <c r="C9" s="7" t="s">
        <v>101</v>
      </c>
      <c r="D9" s="16">
        <v>2316.59</v>
      </c>
    </row>
    <row r="10" spans="3:4" ht="15" thickBot="1" x14ac:dyDescent="0.35">
      <c r="C10" s="9" t="s">
        <v>94</v>
      </c>
      <c r="D10" s="10">
        <f>SUM(D8:D9)</f>
        <v>1038792.59</v>
      </c>
    </row>
    <row r="11" spans="3:4" ht="16.2" thickBot="1" x14ac:dyDescent="0.35">
      <c r="C11" s="17" t="s">
        <v>95</v>
      </c>
      <c r="D11" s="15">
        <f>SUM(D10)</f>
        <v>1038792.59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7762-CD96-43CC-ACCB-996E877B1C70}">
  <dimension ref="B2:C49"/>
  <sheetViews>
    <sheetView workbookViewId="0">
      <selection activeCell="F4" sqref="F4"/>
    </sheetView>
  </sheetViews>
  <sheetFormatPr defaultRowHeight="14.4" x14ac:dyDescent="0.3"/>
  <cols>
    <col min="2" max="2" width="43.5546875" customWidth="1"/>
    <col min="3" max="3" width="33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181</v>
      </c>
    </row>
    <row r="5" spans="2:3" x14ac:dyDescent="0.3">
      <c r="B5" s="5" t="s">
        <v>182</v>
      </c>
      <c r="C5" s="6"/>
    </row>
    <row r="6" spans="2:3" x14ac:dyDescent="0.3">
      <c r="B6" s="7" t="s">
        <v>183</v>
      </c>
      <c r="C6" s="8">
        <v>79431.3</v>
      </c>
    </row>
    <row r="7" spans="2:3" x14ac:dyDescent="0.3">
      <c r="B7" s="7" t="s">
        <v>184</v>
      </c>
      <c r="C7" s="8">
        <v>3121.36</v>
      </c>
    </row>
    <row r="8" spans="2:3" x14ac:dyDescent="0.3">
      <c r="B8" s="7" t="s">
        <v>185</v>
      </c>
      <c r="C8" s="8">
        <v>1800000</v>
      </c>
    </row>
    <row r="9" spans="2:3" ht="15" thickBot="1" x14ac:dyDescent="0.35">
      <c r="B9" s="9" t="s">
        <v>186</v>
      </c>
      <c r="C9" s="10">
        <f>SUM(C6:C8)</f>
        <v>1882552.66</v>
      </c>
    </row>
    <row r="10" spans="2:3" x14ac:dyDescent="0.3">
      <c r="B10" s="5" t="s">
        <v>187</v>
      </c>
      <c r="C10" s="6"/>
    </row>
    <row r="11" spans="2:3" x14ac:dyDescent="0.3">
      <c r="B11" s="7" t="s">
        <v>188</v>
      </c>
      <c r="C11" s="8">
        <v>254012.11</v>
      </c>
    </row>
    <row r="12" spans="2:3" x14ac:dyDescent="0.3">
      <c r="B12" s="7" t="s">
        <v>189</v>
      </c>
      <c r="C12" s="8">
        <v>13282.5</v>
      </c>
    </row>
    <row r="13" spans="2:3" x14ac:dyDescent="0.3">
      <c r="B13" s="7" t="s">
        <v>43</v>
      </c>
      <c r="C13" s="8">
        <v>15600</v>
      </c>
    </row>
    <row r="14" spans="2:3" x14ac:dyDescent="0.3">
      <c r="B14" s="7" t="s">
        <v>190</v>
      </c>
      <c r="C14" s="8">
        <v>24000</v>
      </c>
    </row>
    <row r="15" spans="2:3" x14ac:dyDescent="0.3">
      <c r="B15" s="7" t="s">
        <v>40</v>
      </c>
      <c r="C15" s="8">
        <v>28527.599999999999</v>
      </c>
    </row>
    <row r="16" spans="2:3" x14ac:dyDescent="0.3">
      <c r="B16" s="7" t="s">
        <v>39</v>
      </c>
      <c r="C16" s="8">
        <v>96000</v>
      </c>
    </row>
    <row r="17" spans="2:3" x14ac:dyDescent="0.3">
      <c r="B17" s="7" t="s">
        <v>37</v>
      </c>
      <c r="C17" s="8">
        <v>43200</v>
      </c>
    </row>
    <row r="18" spans="2:3" x14ac:dyDescent="0.3">
      <c r="B18" s="7" t="s">
        <v>147</v>
      </c>
      <c r="C18" s="8">
        <v>15480</v>
      </c>
    </row>
    <row r="19" spans="2:3" x14ac:dyDescent="0.3">
      <c r="B19" s="7" t="s">
        <v>191</v>
      </c>
      <c r="C19" s="8">
        <v>41280.410000000003</v>
      </c>
    </row>
    <row r="20" spans="2:3" x14ac:dyDescent="0.3">
      <c r="B20" s="7" t="s">
        <v>192</v>
      </c>
      <c r="C20" s="8">
        <v>53736</v>
      </c>
    </row>
    <row r="21" spans="2:3" x14ac:dyDescent="0.3">
      <c r="B21" s="7" t="s">
        <v>193</v>
      </c>
      <c r="C21" s="8">
        <v>349641.42</v>
      </c>
    </row>
    <row r="22" spans="2:3" x14ac:dyDescent="0.3">
      <c r="B22" s="7" t="s">
        <v>194</v>
      </c>
      <c r="C22" s="8">
        <v>139500</v>
      </c>
    </row>
    <row r="23" spans="2:3" x14ac:dyDescent="0.3">
      <c r="B23" s="7" t="s">
        <v>195</v>
      </c>
      <c r="C23" s="8">
        <v>13200</v>
      </c>
    </row>
    <row r="24" spans="2:3" x14ac:dyDescent="0.3">
      <c r="B24" s="7" t="s">
        <v>196</v>
      </c>
      <c r="C24" s="8">
        <v>154416</v>
      </c>
    </row>
    <row r="25" spans="2:3" x14ac:dyDescent="0.3">
      <c r="B25" s="7" t="s">
        <v>197</v>
      </c>
      <c r="C25" s="8">
        <v>15399</v>
      </c>
    </row>
    <row r="26" spans="2:3" x14ac:dyDescent="0.3">
      <c r="B26" s="7" t="s">
        <v>198</v>
      </c>
      <c r="C26" s="8">
        <v>178935.47</v>
      </c>
    </row>
    <row r="27" spans="2:3" x14ac:dyDescent="0.3">
      <c r="B27" s="7" t="s">
        <v>199</v>
      </c>
      <c r="C27" s="8">
        <v>42256.59</v>
      </c>
    </row>
    <row r="28" spans="2:3" x14ac:dyDescent="0.3">
      <c r="B28" s="7" t="s">
        <v>200</v>
      </c>
      <c r="C28" s="8">
        <v>144694.79999999999</v>
      </c>
    </row>
    <row r="29" spans="2:3" x14ac:dyDescent="0.3">
      <c r="B29" s="7" t="s">
        <v>201</v>
      </c>
      <c r="C29" s="8">
        <v>259390.77</v>
      </c>
    </row>
    <row r="30" spans="2:3" ht="15" thickBot="1" x14ac:dyDescent="0.35">
      <c r="B30" s="9" t="s">
        <v>202</v>
      </c>
      <c r="C30" s="10">
        <f>SUM(C11:C29)</f>
        <v>1882552.6700000002</v>
      </c>
    </row>
    <row r="31" spans="2:3" x14ac:dyDescent="0.3">
      <c r="B31" s="11" t="s">
        <v>215</v>
      </c>
      <c r="C31" s="6"/>
    </row>
    <row r="32" spans="2:3" x14ac:dyDescent="0.3">
      <c r="B32" s="12" t="s">
        <v>203</v>
      </c>
      <c r="C32" s="8">
        <v>53796</v>
      </c>
    </row>
    <row r="33" spans="2:3" x14ac:dyDescent="0.3">
      <c r="B33" s="12" t="s">
        <v>204</v>
      </c>
      <c r="C33" s="8">
        <v>256800</v>
      </c>
    </row>
    <row r="34" spans="2:3" x14ac:dyDescent="0.3">
      <c r="B34" s="12" t="s">
        <v>205</v>
      </c>
      <c r="C34" s="8">
        <v>106567</v>
      </c>
    </row>
    <row r="35" spans="2:3" x14ac:dyDescent="0.3">
      <c r="B35" s="12" t="s">
        <v>206</v>
      </c>
      <c r="C35" s="8">
        <v>148040</v>
      </c>
    </row>
    <row r="36" spans="2:3" x14ac:dyDescent="0.3">
      <c r="B36" s="12" t="s">
        <v>207</v>
      </c>
      <c r="C36" s="8">
        <v>180000</v>
      </c>
    </row>
    <row r="37" spans="2:3" x14ac:dyDescent="0.3">
      <c r="B37" s="12" t="s">
        <v>199</v>
      </c>
      <c r="C37" s="8">
        <v>294287.40999999997</v>
      </c>
    </row>
    <row r="38" spans="2:3" x14ac:dyDescent="0.3">
      <c r="B38" s="12" t="s">
        <v>208</v>
      </c>
      <c r="C38" s="8">
        <v>843062.26</v>
      </c>
    </row>
    <row r="39" spans="2:3" ht="15" thickBot="1" x14ac:dyDescent="0.35">
      <c r="B39" s="13" t="s">
        <v>209</v>
      </c>
      <c r="C39" s="10">
        <f>SUM(C32:C38)</f>
        <v>1882552.67</v>
      </c>
    </row>
    <row r="40" spans="2:3" ht="16.2" thickBot="1" x14ac:dyDescent="0.35">
      <c r="B40" s="14" t="s">
        <v>210</v>
      </c>
      <c r="C40" s="15">
        <f>SUM(C39,C30,C9)</f>
        <v>5647658</v>
      </c>
    </row>
    <row r="41" spans="2:3" x14ac:dyDescent="0.3">
      <c r="B41" s="5" t="s">
        <v>216</v>
      </c>
      <c r="C41" s="6"/>
    </row>
    <row r="42" spans="2:3" x14ac:dyDescent="0.3">
      <c r="B42" s="7" t="s">
        <v>212</v>
      </c>
      <c r="C42" s="8">
        <v>447798.86</v>
      </c>
    </row>
    <row r="43" spans="2:3" x14ac:dyDescent="0.3">
      <c r="B43" s="7" t="s">
        <v>213</v>
      </c>
      <c r="C43" s="8">
        <v>5371719.3399999999</v>
      </c>
    </row>
    <row r="44" spans="2:3" x14ac:dyDescent="0.3">
      <c r="B44" s="7" t="s">
        <v>214</v>
      </c>
      <c r="C44" s="8">
        <v>58570.98</v>
      </c>
    </row>
    <row r="45" spans="2:3" ht="15" thickBot="1" x14ac:dyDescent="0.35">
      <c r="B45" s="9" t="s">
        <v>76</v>
      </c>
      <c r="C45" s="10">
        <f>SUM(C42:C44)</f>
        <v>5878089.1800000006</v>
      </c>
    </row>
    <row r="46" spans="2:3" x14ac:dyDescent="0.3">
      <c r="B46" s="11" t="s">
        <v>217</v>
      </c>
      <c r="C46" s="6"/>
    </row>
    <row r="47" spans="2:3" x14ac:dyDescent="0.3">
      <c r="B47" s="12" t="s">
        <v>211</v>
      </c>
      <c r="C47" s="8">
        <v>67482.44</v>
      </c>
    </row>
    <row r="48" spans="2:3" ht="15" thickBot="1" x14ac:dyDescent="0.35">
      <c r="B48" s="13" t="s">
        <v>209</v>
      </c>
      <c r="C48" s="10">
        <f>SUM(C47:C47)</f>
        <v>67482.44</v>
      </c>
    </row>
    <row r="49" spans="2:3" ht="16.2" thickBot="1" x14ac:dyDescent="0.35">
      <c r="B49" s="14" t="s">
        <v>218</v>
      </c>
      <c r="C49" s="15">
        <f>SUM(C48,C45,C40)</f>
        <v>11593229.620000001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79F6-C5EA-491C-AC30-C4AB1C97A453}">
  <dimension ref="B2:C8"/>
  <sheetViews>
    <sheetView workbookViewId="0">
      <selection activeCell="C27" sqref="C2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219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20110.099999999999</v>
      </c>
    </row>
    <row r="7" spans="2:3" ht="15" thickBot="1" x14ac:dyDescent="0.35">
      <c r="B7" s="9" t="s">
        <v>102</v>
      </c>
      <c r="C7" s="10">
        <f>SUM(C6:C6)</f>
        <v>20110.099999999999</v>
      </c>
    </row>
    <row r="8" spans="2:3" ht="16.2" thickBot="1" x14ac:dyDescent="0.35">
      <c r="B8" s="17" t="s">
        <v>95</v>
      </c>
      <c r="C8" s="15">
        <f>SUM(C7)</f>
        <v>20110.099999999999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19</vt:i4>
      </vt:variant>
    </vt:vector>
  </HeadingPairs>
  <TitlesOfParts>
    <vt:vector size="19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10.12.2025.</vt:lpstr>
      <vt:lpstr>11.12.2025.</vt:lpstr>
      <vt:lpstr>12.12.2025.</vt:lpstr>
      <vt:lpstr>15.12.2025.</vt:lpstr>
      <vt:lpstr>16.12.2025.</vt:lpstr>
      <vt:lpstr>17.12.2025.</vt:lpstr>
      <vt:lpstr>18.12.2025.</vt:lpstr>
      <vt:lpstr>19.12.2025.</vt:lpstr>
      <vt:lpstr>20.12.2025</vt:lpstr>
      <vt:lpstr>22.12.2025.</vt:lpstr>
      <vt:lpstr>23.12.2025.</vt:lpstr>
      <vt:lpstr>24.12.2025.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2025-12-25T07:40:57Z</dcterms:modified>
</cp:coreProperties>
</file>